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ento_zošit" defaultThemeVersion="166925"/>
  <mc:AlternateContent xmlns:mc="http://schemas.openxmlformats.org/markup-compatibility/2006">
    <mc:Choice Requires="x15">
      <x15ac:absPath xmlns:x15ac="http://schemas.microsoft.com/office/spreadsheetml/2010/11/ac" url="C:\Users\Jana\Desktop\lafd\"/>
    </mc:Choice>
  </mc:AlternateContent>
  <xr:revisionPtr revIDLastSave="0" documentId="13_ncr:1_{51611B53-2B90-4633-9A29-28F537E93EDF}" xr6:coauthVersionLast="47" xr6:coauthVersionMax="47" xr10:uidLastSave="{00000000-0000-0000-0000-000000000000}"/>
  <bookViews>
    <workbookView xWindow="-108" yWindow="-108" windowWidth="30936" windowHeight="16896" xr2:uid="{A55A0788-209D-4D9A-AA8E-D00B3C41A6E4}"/>
  </bookViews>
  <sheets>
    <sheet name="LAFD" sheetId="1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2" i="19" l="1"/>
  <c r="O27" i="19"/>
  <c r="L27" i="19"/>
  <c r="C13" i="19" l="1"/>
  <c r="D13" i="19" s="1"/>
  <c r="F27" i="19" s="1"/>
  <c r="AI5" i="19"/>
  <c r="AM4" i="19"/>
  <c r="AI28" i="19" s="1"/>
  <c r="C37" i="19" s="1"/>
  <c r="D37" i="19" s="1"/>
  <c r="AI23" i="19" l="1"/>
  <c r="C32" i="19" s="1"/>
  <c r="D32" i="19" s="1"/>
  <c r="AI30" i="19"/>
  <c r="C39" i="19" s="1"/>
  <c r="D39" i="19" s="1"/>
  <c r="C14" i="19"/>
  <c r="F20" i="19" s="1"/>
  <c r="AI15" i="19"/>
  <c r="C24" i="19" s="1"/>
  <c r="D24" i="19" s="1"/>
  <c r="AI22" i="19"/>
  <c r="C31" i="19" s="1"/>
  <c r="D31" i="19" s="1"/>
  <c r="AI26" i="19"/>
  <c r="C35" i="19" s="1"/>
  <c r="D35" i="19" s="1"/>
  <c r="AI31" i="19"/>
  <c r="F32" i="19"/>
  <c r="D14" i="19"/>
  <c r="F15" i="19" s="1"/>
  <c r="AI17" i="19"/>
  <c r="C26" i="19" s="1"/>
  <c r="D26" i="19" s="1"/>
  <c r="AI19" i="19"/>
  <c r="C28" i="19" s="1"/>
  <c r="D28" i="19" s="1"/>
  <c r="AI16" i="19"/>
  <c r="C25" i="19" s="1"/>
  <c r="D25" i="19" s="1"/>
  <c r="AI24" i="19"/>
  <c r="C33" i="19" s="1"/>
  <c r="D33" i="19" s="1"/>
  <c r="AI6" i="19"/>
  <c r="C15" i="19" s="1"/>
  <c r="D15" i="19" s="1"/>
  <c r="AI18" i="19"/>
  <c r="C27" i="19" s="1"/>
  <c r="D27" i="19" s="1"/>
  <c r="AI9" i="19"/>
  <c r="C18" i="19" s="1"/>
  <c r="D18" i="19" s="1"/>
  <c r="AI13" i="19"/>
  <c r="C22" i="19" s="1"/>
  <c r="D22" i="19" s="1"/>
  <c r="AI21" i="19"/>
  <c r="C30" i="19" s="1"/>
  <c r="D30" i="19" s="1"/>
  <c r="AI14" i="19"/>
  <c r="C23" i="19" s="1"/>
  <c r="D23" i="19" s="1"/>
  <c r="AI29" i="19"/>
  <c r="C38" i="19" s="1"/>
  <c r="D38" i="19" s="1"/>
  <c r="AI25" i="19"/>
  <c r="C34" i="19" s="1"/>
  <c r="D34" i="19" s="1"/>
  <c r="AI7" i="19"/>
  <c r="C16" i="19" s="1"/>
  <c r="D16" i="19" s="1"/>
  <c r="AI8" i="19"/>
  <c r="C17" i="19" s="1"/>
  <c r="D17" i="19" s="1"/>
  <c r="AI10" i="19"/>
  <c r="C19" i="19" s="1"/>
  <c r="D19" i="19" s="1"/>
  <c r="I35" i="19"/>
  <c r="I39" i="19" s="1"/>
  <c r="AI11" i="19"/>
  <c r="C20" i="19" s="1"/>
  <c r="D20" i="19" s="1"/>
  <c r="AI12" i="19"/>
  <c r="C21" i="19" s="1"/>
  <c r="D21" i="19" s="1"/>
  <c r="AI27" i="19"/>
  <c r="C36" i="19" s="1"/>
  <c r="D36" i="19" s="1"/>
  <c r="AI20" i="19"/>
  <c r="C29" i="19" s="1"/>
  <c r="D29" i="19" s="1"/>
</calcChain>
</file>

<file path=xl/sharedStrings.xml><?xml version="1.0" encoding="utf-8"?>
<sst xmlns="http://schemas.openxmlformats.org/spreadsheetml/2006/main" count="30" uniqueCount="26">
  <si>
    <t>výška lamely</t>
  </si>
  <si>
    <t>výška prvej diery</t>
  </si>
  <si>
    <t>ku dalsej diere</t>
  </si>
  <si>
    <t>konštanty</t>
  </si>
  <si>
    <t>maximálne prekrytie</t>
  </si>
  <si>
    <t>Lamela</t>
  </si>
  <si>
    <t>Výška</t>
  </si>
  <si>
    <t>mm</t>
  </si>
  <si>
    <t>Prekrytie</t>
  </si>
  <si>
    <t>[mm]</t>
  </si>
  <si>
    <t>Poznámka</t>
  </si>
  <si>
    <t>[ks ]</t>
  </si>
  <si>
    <r>
      <t>Výška "</t>
    </r>
    <r>
      <rPr>
        <b/>
        <sz val="12"/>
        <color theme="1"/>
        <rFont val="Calibri"/>
        <family val="2"/>
        <charset val="238"/>
        <scheme val="minor"/>
      </rPr>
      <t>UT</t>
    </r>
    <r>
      <rPr>
        <sz val="12"/>
        <color theme="1"/>
        <rFont val="Calibri"/>
        <family val="2"/>
        <charset val="238"/>
        <scheme val="minor"/>
      </rPr>
      <t>" profilu</t>
    </r>
  </si>
  <si>
    <t>Kód</t>
  </si>
  <si>
    <t>Počet</t>
  </si>
  <si>
    <t>AL-UT21-6</t>
  </si>
  <si>
    <t>AL-U21-6</t>
  </si>
  <si>
    <t>E1-3S4.2x19</t>
  </si>
  <si>
    <t>E1-4S4.2x19</t>
  </si>
  <si>
    <t>AL-LAFD</t>
  </si>
  <si>
    <t>Otvory v drážkach</t>
  </si>
  <si>
    <t>Počet lamel</t>
  </si>
  <si>
    <t>Délka (výška)</t>
  </si>
  <si>
    <t>Drážka 1(mm)</t>
  </si>
  <si>
    <t>Pro „UT“ profil</t>
  </si>
  <si>
    <t>Pro „U“ profil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</si>
</sst>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92D05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20"/>
      <color theme="1" tint="4.9989318521683403E-2"/>
      <name val="Calibri"/>
      <family val="2"/>
      <charset val="238"/>
      <scheme val="minor"/>
    </font>
    <font>
      <b/>
      <sz val="20"/>
      <color rgb="FF92D050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2" fillId="6" borderId="5" xfId="0" applyFont="1" applyFill="1" applyBorder="1" applyAlignment="1" applyProtection="1">
      <alignment horizontal="center" vertical="center"/>
      <protection hidden="1"/>
    </xf>
    <xf numFmtId="0" fontId="1" fillId="0" borderId="3" xfId="0" applyFont="1" applyBorder="1" applyAlignment="1" applyProtection="1">
      <alignment horizontal="center" vertical="center"/>
      <protection hidden="1"/>
    </xf>
    <xf numFmtId="1" fontId="1" fillId="0" borderId="3" xfId="0" applyNumberFormat="1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1" fontId="1" fillId="0" borderId="1" xfId="0" applyNumberFormat="1" applyFont="1" applyBorder="1" applyAlignment="1" applyProtection="1">
      <alignment horizontal="center" vertical="center"/>
      <protection hidden="1"/>
    </xf>
    <xf numFmtId="0" fontId="1" fillId="6" borderId="0" xfId="0" applyFont="1" applyFill="1" applyProtection="1">
      <protection hidden="1"/>
    </xf>
    <xf numFmtId="0" fontId="2" fillId="3" borderId="0" xfId="0" applyFont="1" applyFill="1" applyProtection="1">
      <protection hidden="1"/>
    </xf>
    <xf numFmtId="0" fontId="2" fillId="0" borderId="5" xfId="0" applyFont="1" applyBorder="1" applyAlignment="1" applyProtection="1">
      <alignment horizontal="center" vertical="center"/>
      <protection hidden="1"/>
    </xf>
    <xf numFmtId="0" fontId="2" fillId="3" borderId="2" xfId="0" applyFont="1" applyFill="1" applyBorder="1" applyAlignment="1" applyProtection="1">
      <alignment horizontal="center" vertical="center"/>
      <protection hidden="1"/>
    </xf>
    <xf numFmtId="164" fontId="2" fillId="0" borderId="2" xfId="0" applyNumberFormat="1" applyFont="1" applyBorder="1" applyProtection="1">
      <protection hidden="1"/>
    </xf>
    <xf numFmtId="0" fontId="2" fillId="2" borderId="1" xfId="0" applyFont="1" applyFill="1" applyBorder="1" applyAlignment="1" applyProtection="1">
      <alignment horizontal="left"/>
      <protection hidden="1"/>
    </xf>
    <xf numFmtId="0" fontId="4" fillId="0" borderId="0" xfId="0" applyFont="1" applyProtection="1">
      <protection hidden="1"/>
    </xf>
    <xf numFmtId="0" fontId="4" fillId="7" borderId="2" xfId="0" applyFont="1" applyFill="1" applyBorder="1" applyAlignment="1" applyProtection="1">
      <alignment horizontal="center" vertical="center"/>
      <protection hidden="1"/>
    </xf>
    <xf numFmtId="0" fontId="5" fillId="7" borderId="21" xfId="0" applyFont="1" applyFill="1" applyBorder="1" applyAlignment="1" applyProtection="1">
      <alignment horizontal="center" vertical="center"/>
      <protection hidden="1"/>
    </xf>
    <xf numFmtId="0" fontId="4" fillId="6" borderId="8" xfId="0" applyFont="1" applyFill="1" applyBorder="1" applyAlignment="1" applyProtection="1">
      <alignment horizontal="center" vertical="center"/>
      <protection hidden="1"/>
    </xf>
    <xf numFmtId="0" fontId="5" fillId="6" borderId="10" xfId="0" applyFont="1" applyFill="1" applyBorder="1" applyAlignment="1" applyProtection="1">
      <alignment horizontal="center" vertical="center"/>
      <protection hidden="1"/>
    </xf>
    <xf numFmtId="1" fontId="2" fillId="0" borderId="0" xfId="0" applyNumberFormat="1" applyFont="1" applyAlignment="1" applyProtection="1">
      <alignment vertical="top"/>
      <protection hidden="1"/>
    </xf>
    <xf numFmtId="164" fontId="7" fillId="0" borderId="0" xfId="0" applyNumberFormat="1" applyFont="1" applyAlignment="1" applyProtection="1">
      <alignment vertical="center"/>
      <protection hidden="1"/>
    </xf>
    <xf numFmtId="1" fontId="2" fillId="0" borderId="0" xfId="0" applyNumberFormat="1" applyFont="1" applyAlignment="1" applyProtection="1">
      <alignment horizontal="right" vertical="top"/>
      <protection hidden="1"/>
    </xf>
    <xf numFmtId="1" fontId="2" fillId="0" borderId="0" xfId="0" applyNumberFormat="1" applyFont="1" applyAlignment="1" applyProtection="1">
      <alignment horizontal="right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25" xfId="0" applyFont="1" applyBorder="1" applyProtection="1">
      <protection hidden="1"/>
    </xf>
    <xf numFmtId="0" fontId="1" fillId="0" borderId="29" xfId="0" applyFont="1" applyBorder="1" applyProtection="1">
      <protection hidden="1"/>
    </xf>
    <xf numFmtId="0" fontId="1" fillId="0" borderId="8" xfId="0" applyFont="1" applyBorder="1" applyProtection="1"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28" xfId="0" applyFont="1" applyBorder="1" applyAlignment="1" applyProtection="1">
      <alignment horizontal="center" vertical="center"/>
      <protection hidden="1"/>
    </xf>
    <xf numFmtId="0" fontId="2" fillId="0" borderId="25" xfId="0" applyFont="1" applyBorder="1" applyAlignment="1" applyProtection="1">
      <alignment horizontal="center" vertical="center"/>
      <protection hidden="1"/>
    </xf>
    <xf numFmtId="0" fontId="2" fillId="0" borderId="24" xfId="0" applyFont="1" applyBorder="1" applyAlignment="1" applyProtection="1">
      <alignment horizontal="center" vertical="center"/>
      <protection hidden="1"/>
    </xf>
    <xf numFmtId="0" fontId="2" fillId="0" borderId="29" xfId="0" applyFont="1" applyBorder="1" applyAlignment="1" applyProtection="1">
      <alignment horizontal="center" vertical="center"/>
      <protection hidden="1"/>
    </xf>
    <xf numFmtId="0" fontId="2" fillId="0" borderId="8" xfId="0" applyFont="1" applyBorder="1" applyAlignment="1" applyProtection="1">
      <alignment horizontal="center" vertical="center"/>
      <protection hidden="1"/>
    </xf>
    <xf numFmtId="164" fontId="3" fillId="0" borderId="0" xfId="0" applyNumberFormat="1" applyFont="1" applyAlignment="1" applyProtection="1">
      <alignment horizontal="left" vertical="center"/>
      <protection hidden="1"/>
    </xf>
    <xf numFmtId="0" fontId="8" fillId="4" borderId="14" xfId="0" applyFont="1" applyFill="1" applyBorder="1" applyAlignment="1" applyProtection="1">
      <alignment horizontal="center" vertical="center"/>
      <protection hidden="1"/>
    </xf>
    <xf numFmtId="0" fontId="8" fillId="4" borderId="15" xfId="0" applyFont="1" applyFill="1" applyBorder="1" applyAlignment="1" applyProtection="1">
      <alignment horizontal="center" vertical="center"/>
      <protection hidden="1"/>
    </xf>
    <xf numFmtId="0" fontId="8" fillId="4" borderId="13" xfId="0" applyFont="1" applyFill="1" applyBorder="1" applyAlignment="1" applyProtection="1">
      <alignment horizontal="center" vertical="center"/>
      <protection hidden="1"/>
    </xf>
    <xf numFmtId="0" fontId="8" fillId="4" borderId="16" xfId="0" applyFont="1" applyFill="1" applyBorder="1" applyAlignment="1" applyProtection="1">
      <alignment horizontal="center" vertical="center"/>
      <protection hidden="1"/>
    </xf>
    <xf numFmtId="0" fontId="8" fillId="4" borderId="17" xfId="0" applyFont="1" applyFill="1" applyBorder="1" applyAlignment="1" applyProtection="1">
      <alignment horizontal="center" vertical="center"/>
      <protection hidden="1"/>
    </xf>
    <xf numFmtId="0" fontId="8" fillId="4" borderId="18" xfId="0" applyFont="1" applyFill="1" applyBorder="1" applyAlignment="1" applyProtection="1">
      <alignment horizontal="center" vertical="center"/>
      <protection hidden="1"/>
    </xf>
    <xf numFmtId="0" fontId="6" fillId="5" borderId="11" xfId="0" applyFont="1" applyFill="1" applyBorder="1" applyAlignment="1" applyProtection="1">
      <alignment horizontal="center" vertical="center"/>
      <protection locked="0" hidden="1"/>
    </xf>
    <xf numFmtId="0" fontId="6" fillId="5" borderId="22" xfId="0" applyFont="1" applyFill="1" applyBorder="1" applyAlignment="1" applyProtection="1">
      <alignment horizontal="center" vertical="center"/>
      <protection locked="0" hidden="1"/>
    </xf>
    <xf numFmtId="0" fontId="6" fillId="5" borderId="23" xfId="0" applyFont="1" applyFill="1" applyBorder="1" applyAlignment="1" applyProtection="1">
      <alignment horizontal="center" vertical="center"/>
      <protection locked="0" hidden="1"/>
    </xf>
    <xf numFmtId="0" fontId="6" fillId="5" borderId="12" xfId="0" applyFont="1" applyFill="1" applyBorder="1" applyAlignment="1" applyProtection="1">
      <alignment horizontal="center" vertical="center"/>
      <protection locked="0" hidden="1"/>
    </xf>
    <xf numFmtId="0" fontId="2" fillId="7" borderId="9" xfId="0" applyFont="1" applyFill="1" applyBorder="1" applyAlignment="1" applyProtection="1">
      <alignment horizontal="center" vertical="center" wrapText="1"/>
      <protection hidden="1"/>
    </xf>
    <xf numFmtId="0" fontId="2" fillId="7" borderId="6" xfId="0" applyFont="1" applyFill="1" applyBorder="1" applyAlignment="1" applyProtection="1">
      <alignment horizontal="center" vertical="center" wrapText="1"/>
      <protection hidden="1"/>
    </xf>
    <xf numFmtId="0" fontId="2" fillId="7" borderId="10" xfId="0" applyFont="1" applyFill="1" applyBorder="1" applyAlignment="1" applyProtection="1">
      <alignment horizontal="center" vertical="center" wrapText="1"/>
      <protection hidden="1"/>
    </xf>
    <xf numFmtId="0" fontId="2" fillId="7" borderId="7" xfId="0" applyFont="1" applyFill="1" applyBorder="1" applyAlignment="1" applyProtection="1">
      <alignment horizontal="center" vertical="center" wrapText="1"/>
      <protection hidden="1"/>
    </xf>
    <xf numFmtId="164" fontId="7" fillId="0" borderId="11" xfId="0" applyNumberFormat="1" applyFont="1" applyBorder="1" applyAlignment="1" applyProtection="1">
      <alignment horizontal="center" vertical="center"/>
      <protection hidden="1"/>
    </xf>
    <xf numFmtId="164" fontId="7" fillId="0" borderId="12" xfId="0" applyNumberFormat="1" applyFont="1" applyBorder="1" applyAlignment="1" applyProtection="1">
      <alignment horizontal="center" vertical="center"/>
      <protection hidden="1"/>
    </xf>
    <xf numFmtId="0" fontId="1" fillId="0" borderId="19" xfId="0" applyFont="1" applyBorder="1" applyAlignment="1" applyProtection="1">
      <alignment horizontal="center"/>
      <protection hidden="1"/>
    </xf>
    <xf numFmtId="0" fontId="1" fillId="0" borderId="20" xfId="0" applyFont="1" applyBorder="1" applyAlignment="1" applyProtection="1">
      <alignment horizontal="center"/>
      <protection hidden="1"/>
    </xf>
    <xf numFmtId="0" fontId="2" fillId="0" borderId="26" xfId="0" applyFont="1" applyBorder="1" applyAlignment="1" applyProtection="1">
      <alignment horizontal="center" vertical="center"/>
      <protection hidden="1"/>
    </xf>
    <xf numFmtId="0" fontId="2" fillId="0" borderId="27" xfId="0" applyFont="1" applyBorder="1" applyAlignment="1" applyProtection="1">
      <alignment horizontal="center" vertical="center"/>
      <protection hidden="1"/>
    </xf>
  </cellXfs>
  <cellStyles count="1">
    <cellStyle name="Normální" xfId="0" builtinId="0"/>
  </cellStyles>
  <dxfs count="5">
    <dxf>
      <font>
        <strike/>
      </font>
      <fill>
        <patternFill>
          <bgColor theme="0"/>
        </patternFill>
      </fill>
    </dxf>
    <dxf>
      <font>
        <strike val="0"/>
      </font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ont>
        <strike/>
      </font>
      <fill>
        <patternFill>
          <bgColor theme="0"/>
        </patternFill>
      </fill>
    </dxf>
    <dxf>
      <font>
        <strike val="0"/>
      </font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59121</xdr:colOff>
      <xdr:row>3</xdr:row>
      <xdr:rowOff>19707</xdr:rowOff>
    </xdr:from>
    <xdr:to>
      <xdr:col>6</xdr:col>
      <xdr:colOff>367801</xdr:colOff>
      <xdr:row>3</xdr:row>
      <xdr:rowOff>145098</xdr:rowOff>
    </xdr:to>
    <xdr:cxnSp macro="">
      <xdr:nvCxnSpPr>
        <xdr:cNvPr id="31" name="Rovná spojovacia šípka 30">
          <a:extLst>
            <a:ext uri="{FF2B5EF4-FFF2-40B4-BE49-F238E27FC236}">
              <a16:creationId xmlns:a16="http://schemas.microsoft.com/office/drawing/2014/main" id="{A51BA0F7-90F7-4729-8006-0A09EAADC35D}"/>
            </a:ext>
          </a:extLst>
        </xdr:cNvPr>
        <xdr:cNvCxnSpPr>
          <a:endCxn id="35" idx="1"/>
        </xdr:cNvCxnSpPr>
      </xdr:nvCxnSpPr>
      <xdr:spPr>
        <a:xfrm>
          <a:off x="3202371" y="524532"/>
          <a:ext cx="1442155" cy="125391"/>
        </a:xfrm>
        <a:prstGeom prst="straightConnector1">
          <a:avLst/>
        </a:prstGeom>
        <a:ln w="38100" cap="rnd">
          <a:solidFill>
            <a:srgbClr val="FF0000"/>
          </a:solidFill>
          <a:headEnd type="triangle" w="lg" len="lg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56284</xdr:colOff>
      <xdr:row>3</xdr:row>
      <xdr:rowOff>145098</xdr:rowOff>
    </xdr:from>
    <xdr:to>
      <xdr:col>6</xdr:col>
      <xdr:colOff>367801</xdr:colOff>
      <xdr:row>5</xdr:row>
      <xdr:rowOff>30306</xdr:rowOff>
    </xdr:to>
    <xdr:cxnSp macro="">
      <xdr:nvCxnSpPr>
        <xdr:cNvPr id="32" name="Rovná spojovacia šípka 31">
          <a:extLst>
            <a:ext uri="{FF2B5EF4-FFF2-40B4-BE49-F238E27FC236}">
              <a16:creationId xmlns:a16="http://schemas.microsoft.com/office/drawing/2014/main" id="{02BA91C6-FAF9-420E-A950-F693A28991E0}"/>
            </a:ext>
          </a:extLst>
        </xdr:cNvPr>
        <xdr:cNvCxnSpPr>
          <a:endCxn id="35" idx="1"/>
        </xdr:cNvCxnSpPr>
      </xdr:nvCxnSpPr>
      <xdr:spPr>
        <a:xfrm flipV="1">
          <a:off x="3199534" y="649923"/>
          <a:ext cx="1444992" cy="304308"/>
        </a:xfrm>
        <a:prstGeom prst="straightConnector1">
          <a:avLst/>
        </a:prstGeom>
        <a:ln w="38100" cap="rnd">
          <a:solidFill>
            <a:srgbClr val="FF0000"/>
          </a:solidFill>
          <a:headEnd type="triangle" w="lg" len="lg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3340157</xdr:colOff>
      <xdr:row>32</xdr:row>
      <xdr:rowOff>31124</xdr:rowOff>
    </xdr:from>
    <xdr:to>
      <xdr:col>9</xdr:col>
      <xdr:colOff>638175</xdr:colOff>
      <xdr:row>33</xdr:row>
      <xdr:rowOff>174380</xdr:rowOff>
    </xdr:to>
    <xdr:sp macro="" textlink="">
      <xdr:nvSpPr>
        <xdr:cNvPr id="34" name="BlokTextu 33">
          <a:extLst>
            <a:ext uri="{FF2B5EF4-FFF2-40B4-BE49-F238E27FC236}">
              <a16:creationId xmlns:a16="http://schemas.microsoft.com/office/drawing/2014/main" id="{86A13FF9-FF92-4808-8C89-12ECDD528F15}"/>
            </a:ext>
          </a:extLst>
        </xdr:cNvPr>
        <xdr:cNvSpPr txBox="1"/>
      </xdr:nvSpPr>
      <xdr:spPr>
        <a:xfrm>
          <a:off x="9693332" y="6612899"/>
          <a:ext cx="3060643" cy="3528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5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Reálne (vypočítané) prěkrytí</a:t>
          </a:r>
        </a:p>
      </xdr:txBody>
    </xdr:sp>
    <xdr:clientData/>
  </xdr:twoCellAnchor>
  <xdr:twoCellAnchor>
    <xdr:from>
      <xdr:col>6</xdr:col>
      <xdr:colOff>367801</xdr:colOff>
      <xdr:row>2</xdr:row>
      <xdr:rowOff>79989</xdr:rowOff>
    </xdr:from>
    <xdr:to>
      <xdr:col>7</xdr:col>
      <xdr:colOff>1104900</xdr:colOff>
      <xdr:row>5</xdr:row>
      <xdr:rowOff>0</xdr:rowOff>
    </xdr:to>
    <xdr:sp macro="" textlink="">
      <xdr:nvSpPr>
        <xdr:cNvPr id="35" name="BlokTextu 34">
          <a:extLst>
            <a:ext uri="{FF2B5EF4-FFF2-40B4-BE49-F238E27FC236}">
              <a16:creationId xmlns:a16="http://schemas.microsoft.com/office/drawing/2014/main" id="{A73DCCF9-2446-4698-9506-9DB5BEE98269}"/>
            </a:ext>
          </a:extLst>
        </xdr:cNvPr>
        <xdr:cNvSpPr txBox="1"/>
      </xdr:nvSpPr>
      <xdr:spPr>
        <a:xfrm>
          <a:off x="4644526" y="375264"/>
          <a:ext cx="2813549" cy="5486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2500" b="1">
              <a:solidFill>
                <a:srgbClr val="FF0000"/>
              </a:solidFill>
            </a:rPr>
            <a:t>Doplňte</a:t>
          </a:r>
          <a:r>
            <a:rPr lang="sk-SK" sz="2500" b="1" baseline="0">
              <a:solidFill>
                <a:srgbClr val="FF0000"/>
              </a:solidFill>
            </a:rPr>
            <a:t> hodnoty</a:t>
          </a:r>
          <a:endParaRPr lang="sk-SK" sz="2500" b="1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102053</xdr:colOff>
      <xdr:row>31</xdr:row>
      <xdr:rowOff>153097</xdr:rowOff>
    </xdr:from>
    <xdr:to>
      <xdr:col>5</xdr:col>
      <xdr:colOff>194921</xdr:colOff>
      <xdr:row>31</xdr:row>
      <xdr:rowOff>153097</xdr:rowOff>
    </xdr:to>
    <xdr:cxnSp macro="">
      <xdr:nvCxnSpPr>
        <xdr:cNvPr id="39" name="Rovná spojovacia šípka 38">
          <a:extLst>
            <a:ext uri="{FF2B5EF4-FFF2-40B4-BE49-F238E27FC236}">
              <a16:creationId xmlns:a16="http://schemas.microsoft.com/office/drawing/2014/main" id="{00A15C72-98C4-4986-AF63-3183AA62BDBE}"/>
            </a:ext>
          </a:extLst>
        </xdr:cNvPr>
        <xdr:cNvCxnSpPr/>
      </xdr:nvCxnSpPr>
      <xdr:spPr>
        <a:xfrm>
          <a:off x="3245303" y="6734872"/>
          <a:ext cx="807243" cy="0"/>
        </a:xfrm>
        <a:prstGeom prst="straightConnector1">
          <a:avLst/>
        </a:prstGeom>
        <a:ln w="19050">
          <a:solidFill>
            <a:srgbClr val="00206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422030</xdr:colOff>
      <xdr:row>19</xdr:row>
      <xdr:rowOff>104973</xdr:rowOff>
    </xdr:from>
    <xdr:to>
      <xdr:col>5</xdr:col>
      <xdr:colOff>145133</xdr:colOff>
      <xdr:row>19</xdr:row>
      <xdr:rowOff>104973</xdr:rowOff>
    </xdr:to>
    <xdr:cxnSp macro="">
      <xdr:nvCxnSpPr>
        <xdr:cNvPr id="40" name="Rovná spojovacia šípka 39">
          <a:extLst>
            <a:ext uri="{FF2B5EF4-FFF2-40B4-BE49-F238E27FC236}">
              <a16:creationId xmlns:a16="http://schemas.microsoft.com/office/drawing/2014/main" id="{05F73C71-DD83-4242-BEE0-DD6DCF36E4FB}"/>
            </a:ext>
          </a:extLst>
        </xdr:cNvPr>
        <xdr:cNvCxnSpPr/>
      </xdr:nvCxnSpPr>
      <xdr:spPr>
        <a:xfrm>
          <a:off x="3565280" y="4381698"/>
          <a:ext cx="437478" cy="0"/>
        </a:xfrm>
        <a:prstGeom prst="straightConnector1">
          <a:avLst/>
        </a:prstGeom>
        <a:ln w="19050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256674</xdr:colOff>
      <xdr:row>12</xdr:row>
      <xdr:rowOff>54428</xdr:rowOff>
    </xdr:from>
    <xdr:to>
      <xdr:col>4</xdr:col>
      <xdr:colOff>256674</xdr:colOff>
      <xdr:row>26</xdr:row>
      <xdr:rowOff>129049</xdr:rowOff>
    </xdr:to>
    <xdr:cxnSp macro="">
      <xdr:nvCxnSpPr>
        <xdr:cNvPr id="41" name="Rovná spojnica 40">
          <a:extLst>
            <a:ext uri="{FF2B5EF4-FFF2-40B4-BE49-F238E27FC236}">
              <a16:creationId xmlns:a16="http://schemas.microsoft.com/office/drawing/2014/main" id="{D2C21936-8818-4C66-919E-04F24C84668E}"/>
            </a:ext>
          </a:extLst>
        </xdr:cNvPr>
        <xdr:cNvCxnSpPr/>
      </xdr:nvCxnSpPr>
      <xdr:spPr>
        <a:xfrm flipV="1">
          <a:off x="3402997" y="2438751"/>
          <a:ext cx="0" cy="2999717"/>
        </a:xfrm>
        <a:prstGeom prst="line">
          <a:avLst/>
        </a:prstGeom>
        <a:ln w="19050"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870857</xdr:colOff>
      <xdr:row>12</xdr:row>
      <xdr:rowOff>59872</xdr:rowOff>
    </xdr:from>
    <xdr:to>
      <xdr:col>4</xdr:col>
      <xdr:colOff>265339</xdr:colOff>
      <xdr:row>12</xdr:row>
      <xdr:rowOff>59872</xdr:rowOff>
    </xdr:to>
    <xdr:cxnSp macro="">
      <xdr:nvCxnSpPr>
        <xdr:cNvPr id="42" name="Rovná spojnica 41">
          <a:extLst>
            <a:ext uri="{FF2B5EF4-FFF2-40B4-BE49-F238E27FC236}">
              <a16:creationId xmlns:a16="http://schemas.microsoft.com/office/drawing/2014/main" id="{566F9514-5C57-431D-88BE-C02F724D0AD6}"/>
            </a:ext>
          </a:extLst>
        </xdr:cNvPr>
        <xdr:cNvCxnSpPr/>
      </xdr:nvCxnSpPr>
      <xdr:spPr>
        <a:xfrm>
          <a:off x="3090182" y="2450647"/>
          <a:ext cx="318407" cy="0"/>
        </a:xfrm>
        <a:prstGeom prst="line">
          <a:avLst/>
        </a:prstGeom>
        <a:ln w="19050">
          <a:solidFill>
            <a:srgbClr val="002060"/>
          </a:solidFill>
          <a:head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845760</xdr:colOff>
      <xdr:row>12</xdr:row>
      <xdr:rowOff>175340</xdr:rowOff>
    </xdr:from>
    <xdr:to>
      <xdr:col>4</xdr:col>
      <xdr:colOff>115661</xdr:colOff>
      <xdr:row>12</xdr:row>
      <xdr:rowOff>175340</xdr:rowOff>
    </xdr:to>
    <xdr:cxnSp macro="">
      <xdr:nvCxnSpPr>
        <xdr:cNvPr id="43" name="Rovná spojnica 42">
          <a:extLst>
            <a:ext uri="{FF2B5EF4-FFF2-40B4-BE49-F238E27FC236}">
              <a16:creationId xmlns:a16="http://schemas.microsoft.com/office/drawing/2014/main" id="{A0D633A3-1435-4251-824F-7BF6D580A8BB}"/>
            </a:ext>
          </a:extLst>
        </xdr:cNvPr>
        <xdr:cNvCxnSpPr/>
      </xdr:nvCxnSpPr>
      <xdr:spPr>
        <a:xfrm>
          <a:off x="2141160" y="2566115"/>
          <a:ext cx="1117751" cy="0"/>
        </a:xfrm>
        <a:prstGeom prst="line">
          <a:avLst/>
        </a:prstGeom>
        <a:ln w="19050">
          <a:solidFill>
            <a:srgbClr val="002060"/>
          </a:solidFill>
          <a:head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105781</xdr:colOff>
      <xdr:row>12</xdr:row>
      <xdr:rowOff>169405</xdr:rowOff>
    </xdr:from>
    <xdr:to>
      <xdr:col>4</xdr:col>
      <xdr:colOff>105781</xdr:colOff>
      <xdr:row>31</xdr:row>
      <xdr:rowOff>157976</xdr:rowOff>
    </xdr:to>
    <xdr:cxnSp macro="">
      <xdr:nvCxnSpPr>
        <xdr:cNvPr id="44" name="Rovná spojnica 43">
          <a:extLst>
            <a:ext uri="{FF2B5EF4-FFF2-40B4-BE49-F238E27FC236}">
              <a16:creationId xmlns:a16="http://schemas.microsoft.com/office/drawing/2014/main" id="{592D11CB-33B2-4D0B-87E3-9E91C86F2566}"/>
            </a:ext>
          </a:extLst>
        </xdr:cNvPr>
        <xdr:cNvCxnSpPr/>
      </xdr:nvCxnSpPr>
      <xdr:spPr>
        <a:xfrm flipV="1">
          <a:off x="3246708" y="2552978"/>
          <a:ext cx="0" cy="3961193"/>
        </a:xfrm>
        <a:prstGeom prst="line">
          <a:avLst/>
        </a:prstGeom>
        <a:ln w="19050"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843603</xdr:colOff>
      <xdr:row>13</xdr:row>
      <xdr:rowOff>179473</xdr:rowOff>
    </xdr:from>
    <xdr:to>
      <xdr:col>4</xdr:col>
      <xdr:colOff>436684</xdr:colOff>
      <xdr:row>13</xdr:row>
      <xdr:rowOff>179473</xdr:rowOff>
    </xdr:to>
    <xdr:cxnSp macro="">
      <xdr:nvCxnSpPr>
        <xdr:cNvPr id="48" name="Rovná spojnica 47">
          <a:extLst>
            <a:ext uri="{FF2B5EF4-FFF2-40B4-BE49-F238E27FC236}">
              <a16:creationId xmlns:a16="http://schemas.microsoft.com/office/drawing/2014/main" id="{5876DFCE-6EF9-429D-A5EB-FD7F30B2C22F}"/>
            </a:ext>
          </a:extLst>
        </xdr:cNvPr>
        <xdr:cNvCxnSpPr/>
      </xdr:nvCxnSpPr>
      <xdr:spPr>
        <a:xfrm>
          <a:off x="2139003" y="2779798"/>
          <a:ext cx="1440931" cy="0"/>
        </a:xfrm>
        <a:prstGeom prst="line">
          <a:avLst/>
        </a:prstGeom>
        <a:ln w="19050">
          <a:solidFill>
            <a:srgbClr val="00B0F0"/>
          </a:solidFill>
          <a:head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858097</xdr:colOff>
      <xdr:row>13</xdr:row>
      <xdr:rowOff>49627</xdr:rowOff>
    </xdr:from>
    <xdr:to>
      <xdr:col>4</xdr:col>
      <xdr:colOff>635977</xdr:colOff>
      <xdr:row>13</xdr:row>
      <xdr:rowOff>49627</xdr:rowOff>
    </xdr:to>
    <xdr:cxnSp macro="">
      <xdr:nvCxnSpPr>
        <xdr:cNvPr id="49" name="Rovná spojnica 48">
          <a:extLst>
            <a:ext uri="{FF2B5EF4-FFF2-40B4-BE49-F238E27FC236}">
              <a16:creationId xmlns:a16="http://schemas.microsoft.com/office/drawing/2014/main" id="{DBAB76F3-8C2A-4DCB-806D-79AFADF0E5D3}"/>
            </a:ext>
          </a:extLst>
        </xdr:cNvPr>
        <xdr:cNvCxnSpPr/>
      </xdr:nvCxnSpPr>
      <xdr:spPr>
        <a:xfrm>
          <a:off x="3077422" y="2649952"/>
          <a:ext cx="701805" cy="0"/>
        </a:xfrm>
        <a:prstGeom prst="line">
          <a:avLst/>
        </a:prstGeom>
        <a:ln w="19050">
          <a:solidFill>
            <a:srgbClr val="00B0F0"/>
          </a:solidFill>
          <a:head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429820</xdr:colOff>
      <xdr:row>13</xdr:row>
      <xdr:rowOff>167169</xdr:rowOff>
    </xdr:from>
    <xdr:to>
      <xdr:col>4</xdr:col>
      <xdr:colOff>429820</xdr:colOff>
      <xdr:row>19</xdr:row>
      <xdr:rowOff>108858</xdr:rowOff>
    </xdr:to>
    <xdr:cxnSp macro="">
      <xdr:nvCxnSpPr>
        <xdr:cNvPr id="50" name="Rovná spojnica 49">
          <a:extLst>
            <a:ext uri="{FF2B5EF4-FFF2-40B4-BE49-F238E27FC236}">
              <a16:creationId xmlns:a16="http://schemas.microsoft.com/office/drawing/2014/main" id="{DF91905F-4EA8-4805-8A8D-E0706402F115}"/>
            </a:ext>
          </a:extLst>
        </xdr:cNvPr>
        <xdr:cNvCxnSpPr/>
      </xdr:nvCxnSpPr>
      <xdr:spPr>
        <a:xfrm flipV="1">
          <a:off x="3575791" y="2801512"/>
          <a:ext cx="0" cy="1215317"/>
        </a:xfrm>
        <a:prstGeom prst="line">
          <a:avLst/>
        </a:prstGeom>
        <a:ln w="19050">
          <a:solidFill>
            <a:srgbClr val="00B0F0"/>
          </a:solidFill>
        </a:ln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636964</xdr:colOff>
      <xdr:row>13</xdr:row>
      <xdr:rowOff>40468</xdr:rowOff>
    </xdr:from>
    <xdr:to>
      <xdr:col>4</xdr:col>
      <xdr:colOff>636964</xdr:colOff>
      <xdr:row>14</xdr:row>
      <xdr:rowOff>90854</xdr:rowOff>
    </xdr:to>
    <xdr:cxnSp macro="">
      <xdr:nvCxnSpPr>
        <xdr:cNvPr id="51" name="Rovná spojnica 50">
          <a:extLst>
            <a:ext uri="{FF2B5EF4-FFF2-40B4-BE49-F238E27FC236}">
              <a16:creationId xmlns:a16="http://schemas.microsoft.com/office/drawing/2014/main" id="{5F247DD5-6C1E-42F4-91B6-352AFC6C8DDE}"/>
            </a:ext>
          </a:extLst>
        </xdr:cNvPr>
        <xdr:cNvCxnSpPr/>
      </xdr:nvCxnSpPr>
      <xdr:spPr>
        <a:xfrm flipV="1">
          <a:off x="3780214" y="2640793"/>
          <a:ext cx="0" cy="259936"/>
        </a:xfrm>
        <a:prstGeom prst="line">
          <a:avLst/>
        </a:prstGeom>
        <a:ln w="19050">
          <a:solidFill>
            <a:srgbClr val="00B0F0"/>
          </a:solidFill>
        </a:ln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4</xdr:col>
      <xdr:colOff>629801</xdr:colOff>
      <xdr:row>14</xdr:row>
      <xdr:rowOff>82837</xdr:rowOff>
    </xdr:from>
    <xdr:to>
      <xdr:col>5</xdr:col>
      <xdr:colOff>142202</xdr:colOff>
      <xdr:row>14</xdr:row>
      <xdr:rowOff>82837</xdr:rowOff>
    </xdr:to>
    <xdr:cxnSp macro="">
      <xdr:nvCxnSpPr>
        <xdr:cNvPr id="52" name="Rovná spojovacia šípka 51">
          <a:extLst>
            <a:ext uri="{FF2B5EF4-FFF2-40B4-BE49-F238E27FC236}">
              <a16:creationId xmlns:a16="http://schemas.microsoft.com/office/drawing/2014/main" id="{7AC63D1B-3A75-44B6-A5E5-330FAA75C2B4}"/>
            </a:ext>
          </a:extLst>
        </xdr:cNvPr>
        <xdr:cNvCxnSpPr/>
      </xdr:nvCxnSpPr>
      <xdr:spPr>
        <a:xfrm>
          <a:off x="3773051" y="2892712"/>
          <a:ext cx="226776" cy="0"/>
        </a:xfrm>
        <a:prstGeom prst="straightConnector1">
          <a:avLst/>
        </a:prstGeom>
        <a:ln w="19050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250060</xdr:colOff>
      <xdr:row>26</xdr:row>
      <xdr:rowOff>126763</xdr:rowOff>
    </xdr:from>
    <xdr:to>
      <xdr:col>5</xdr:col>
      <xdr:colOff>148478</xdr:colOff>
      <xdr:row>26</xdr:row>
      <xdr:rowOff>126763</xdr:rowOff>
    </xdr:to>
    <xdr:cxnSp macro="">
      <xdr:nvCxnSpPr>
        <xdr:cNvPr id="53" name="Rovná spojovacia šípka 52">
          <a:extLst>
            <a:ext uri="{FF2B5EF4-FFF2-40B4-BE49-F238E27FC236}">
              <a16:creationId xmlns:a16="http://schemas.microsoft.com/office/drawing/2014/main" id="{C205FD53-839A-42F7-BA69-6863B7F148F8}"/>
            </a:ext>
          </a:extLst>
        </xdr:cNvPr>
        <xdr:cNvCxnSpPr/>
      </xdr:nvCxnSpPr>
      <xdr:spPr>
        <a:xfrm>
          <a:off x="3393310" y="5241688"/>
          <a:ext cx="612793" cy="0"/>
        </a:xfrm>
        <a:prstGeom prst="straightConnector1">
          <a:avLst/>
        </a:prstGeom>
        <a:ln w="19050">
          <a:solidFill>
            <a:srgbClr val="00206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11</xdr:col>
      <xdr:colOff>136308</xdr:colOff>
      <xdr:row>19</xdr:row>
      <xdr:rowOff>28482</xdr:rowOff>
    </xdr:from>
    <xdr:to>
      <xdr:col>11</xdr:col>
      <xdr:colOff>1336081</xdr:colOff>
      <xdr:row>24</xdr:row>
      <xdr:rowOff>43982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7E64307A-9452-4E1B-85F0-5AFF6BE5DE0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903" t="22697" r="19012" b="22315"/>
        <a:stretch/>
      </xdr:blipFill>
      <xdr:spPr>
        <a:xfrm>
          <a:off x="11490108" y="3886107"/>
          <a:ext cx="1199773" cy="1063250"/>
        </a:xfrm>
        <a:prstGeom prst="rect">
          <a:avLst/>
        </a:prstGeom>
      </xdr:spPr>
    </xdr:pic>
    <xdr:clientData/>
  </xdr:twoCellAnchor>
  <xdr:twoCellAnchor editAs="oneCell">
    <xdr:from>
      <xdr:col>12</xdr:col>
      <xdr:colOff>89071</xdr:colOff>
      <xdr:row>18</xdr:row>
      <xdr:rowOff>160440</xdr:rowOff>
    </xdr:from>
    <xdr:to>
      <xdr:col>12</xdr:col>
      <xdr:colOff>1324284</xdr:colOff>
      <xdr:row>24</xdr:row>
      <xdr:rowOff>24230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5D9B5F00-B9AB-440A-A4D2-1289BD3A7A2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181" t="21680" r="17457" b="21639"/>
        <a:stretch/>
      </xdr:blipFill>
      <xdr:spPr>
        <a:xfrm>
          <a:off x="12985921" y="3808515"/>
          <a:ext cx="1235213" cy="1121090"/>
        </a:xfrm>
        <a:prstGeom prst="rect">
          <a:avLst/>
        </a:prstGeom>
      </xdr:spPr>
    </xdr:pic>
    <xdr:clientData/>
  </xdr:twoCellAnchor>
  <xdr:twoCellAnchor editAs="oneCell">
    <xdr:from>
      <xdr:col>11</xdr:col>
      <xdr:colOff>123826</xdr:colOff>
      <xdr:row>35</xdr:row>
      <xdr:rowOff>85725</xdr:rowOff>
    </xdr:from>
    <xdr:to>
      <xdr:col>11</xdr:col>
      <xdr:colOff>1199542</xdr:colOff>
      <xdr:row>38</xdr:row>
      <xdr:rowOff>114301</xdr:rowOff>
    </xdr:to>
    <xdr:pic>
      <xdr:nvPicPr>
        <xdr:cNvPr id="5" name="Obrázok 4">
          <a:extLst>
            <a:ext uri="{FF2B5EF4-FFF2-40B4-BE49-F238E27FC236}">
              <a16:creationId xmlns:a16="http://schemas.microsoft.com/office/drawing/2014/main" id="{57ACBB96-6C14-4A7E-B19F-2917A859F72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471" t="35663" r="26593" b="35660"/>
        <a:stretch/>
      </xdr:blipFill>
      <xdr:spPr>
        <a:xfrm>
          <a:off x="11477626" y="7296150"/>
          <a:ext cx="1075716" cy="657226"/>
        </a:xfrm>
        <a:prstGeom prst="rect">
          <a:avLst/>
        </a:prstGeom>
      </xdr:spPr>
    </xdr:pic>
    <xdr:clientData/>
  </xdr:twoCellAnchor>
  <xdr:twoCellAnchor editAs="oneCell">
    <xdr:from>
      <xdr:col>12</xdr:col>
      <xdr:colOff>104775</xdr:colOff>
      <xdr:row>35</xdr:row>
      <xdr:rowOff>28575</xdr:rowOff>
    </xdr:from>
    <xdr:to>
      <xdr:col>12</xdr:col>
      <xdr:colOff>1187450</xdr:colOff>
      <xdr:row>38</xdr:row>
      <xdr:rowOff>152400</xdr:rowOff>
    </xdr:to>
    <xdr:pic>
      <xdr:nvPicPr>
        <xdr:cNvPr id="6" name="Obrázok 5">
          <a:extLst>
            <a:ext uri="{FF2B5EF4-FFF2-40B4-BE49-F238E27FC236}">
              <a16:creationId xmlns:a16="http://schemas.microsoft.com/office/drawing/2014/main" id="{F724E9E1-DACC-45F4-81C0-384D5E5DA58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270" t="34682" r="27941" b="36274"/>
        <a:stretch/>
      </xdr:blipFill>
      <xdr:spPr>
        <a:xfrm>
          <a:off x="13001625" y="7239000"/>
          <a:ext cx="1082675" cy="752475"/>
        </a:xfrm>
        <a:prstGeom prst="rect">
          <a:avLst/>
        </a:prstGeom>
      </xdr:spPr>
    </xdr:pic>
    <xdr:clientData/>
  </xdr:twoCellAnchor>
  <xdr:twoCellAnchor editAs="oneCell">
    <xdr:from>
      <xdr:col>5</xdr:col>
      <xdr:colOff>294032</xdr:colOff>
      <xdr:row>7</xdr:row>
      <xdr:rowOff>77901</xdr:rowOff>
    </xdr:from>
    <xdr:to>
      <xdr:col>7</xdr:col>
      <xdr:colOff>598832</xdr:colOff>
      <xdr:row>37</xdr:row>
      <xdr:rowOff>42543</xdr:rowOff>
    </xdr:to>
    <xdr:pic>
      <xdr:nvPicPr>
        <xdr:cNvPr id="9" name="Obrázok 8">
          <a:extLst>
            <a:ext uri="{FF2B5EF4-FFF2-40B4-BE49-F238E27FC236}">
              <a16:creationId xmlns:a16="http://schemas.microsoft.com/office/drawing/2014/main" id="{D2BCD0B4-11AB-0C02-D542-0A37244C50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3728" y="1403118"/>
          <a:ext cx="2806147" cy="6176599"/>
        </a:xfrm>
        <a:prstGeom prst="rect">
          <a:avLst/>
        </a:prstGeom>
      </xdr:spPr>
    </xdr:pic>
    <xdr:clientData/>
  </xdr:twoCellAnchor>
  <xdr:twoCellAnchor editAs="oneCell">
    <xdr:from>
      <xdr:col>14</xdr:col>
      <xdr:colOff>886239</xdr:colOff>
      <xdr:row>17</xdr:row>
      <xdr:rowOff>207064</xdr:rowOff>
    </xdr:from>
    <xdr:to>
      <xdr:col>15</xdr:col>
      <xdr:colOff>790160</xdr:colOff>
      <xdr:row>24</xdr:row>
      <xdr:rowOff>202094</xdr:rowOff>
    </xdr:to>
    <xdr:pic>
      <xdr:nvPicPr>
        <xdr:cNvPr id="19" name="Obrázok 18">
          <a:extLst>
            <a:ext uri="{FF2B5EF4-FFF2-40B4-BE49-F238E27FC236}">
              <a16:creationId xmlns:a16="http://schemas.microsoft.com/office/drawing/2014/main" id="{2A3E2992-F742-6EC1-9E17-DC7B82CC63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15891" y="3602934"/>
          <a:ext cx="1444486" cy="1444486"/>
        </a:xfrm>
        <a:prstGeom prst="rect">
          <a:avLst/>
        </a:prstGeom>
      </xdr:spPr>
    </xdr:pic>
    <xdr:clientData/>
  </xdr:twoCellAnchor>
  <xdr:twoCellAnchor>
    <xdr:from>
      <xdr:col>7</xdr:col>
      <xdr:colOff>3324225</xdr:colOff>
      <xdr:row>2</xdr:row>
      <xdr:rowOff>114300</xdr:rowOff>
    </xdr:from>
    <xdr:to>
      <xdr:col>9</xdr:col>
      <xdr:colOff>789983</xdr:colOff>
      <xdr:row>30</xdr:row>
      <xdr:rowOff>203277</xdr:rowOff>
    </xdr:to>
    <xdr:sp macro="" textlink="">
      <xdr:nvSpPr>
        <xdr:cNvPr id="4" name="BlokTextu 3">
          <a:extLst>
            <a:ext uri="{FF2B5EF4-FFF2-40B4-BE49-F238E27FC236}">
              <a16:creationId xmlns:a16="http://schemas.microsoft.com/office/drawing/2014/main" id="{ECF6AB1E-FEF5-499B-A32D-29135C8B221C}"/>
            </a:ext>
          </a:extLst>
        </xdr:cNvPr>
        <xdr:cNvSpPr txBox="1"/>
      </xdr:nvSpPr>
      <xdr:spPr>
        <a:xfrm>
          <a:off x="9677400" y="409575"/>
          <a:ext cx="3228383" cy="5956377"/>
        </a:xfrm>
        <a:prstGeom prst="rect">
          <a:avLst/>
        </a:prstGeom>
        <a:noFill/>
        <a:ln w="254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5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Chcete-li vypočítat rozteč otvorů pro montáž lamel, doplňte do tabulky "</a:t>
          </a:r>
          <a:r>
            <a:rPr lang="sk-SK" sz="15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výšku profilu UT</a:t>
          </a:r>
          <a:r>
            <a:rPr lang="sk-SK" sz="15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 a požadovaný počet lamel v profilu "</a:t>
          </a:r>
          <a:r>
            <a:rPr lang="sk-SK" sz="15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</a:t>
          </a:r>
          <a:r>
            <a:rPr lang="sk-SK" sz="15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 nebo "</a:t>
          </a:r>
          <a:r>
            <a:rPr lang="sk-SK" sz="15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UT</a:t>
          </a:r>
          <a:r>
            <a:rPr lang="sk-SK" sz="15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". </a:t>
          </a:r>
        </a:p>
        <a:p>
          <a:endParaRPr lang="sk-SK" sz="1500">
            <a:effectLst/>
          </a:endParaRPr>
        </a:p>
        <a:p>
          <a:pPr eaLnBrk="1" fontAlgn="auto" latinLnBrk="0" hangingPunct="1"/>
          <a:r>
            <a:rPr lang="sk-S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</a:t>
          </a:r>
          <a:r>
            <a:rPr lang="sk-SK" sz="15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 zadání hodnot se v tabulce zobrazí vypočítané hodnoty rozteče otvorů a překrytí lamel [</a:t>
          </a:r>
          <a:r>
            <a:rPr lang="sk-SK" sz="15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mm</a:t>
          </a:r>
          <a:r>
            <a:rPr lang="sk-SK" sz="15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].</a:t>
          </a:r>
        </a:p>
        <a:p>
          <a:pPr eaLnBrk="1" fontAlgn="auto" latinLnBrk="0" hangingPunct="1"/>
          <a:endParaRPr lang="sk-SK" sz="1500">
            <a:effectLst/>
          </a:endParaRPr>
        </a:p>
        <a:p>
          <a:r>
            <a:rPr lang="sk-S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</a:t>
          </a:r>
          <a:r>
            <a:rPr lang="sk-SK" sz="15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 výplně </a:t>
          </a:r>
          <a:r>
            <a:rPr lang="sk-SK" sz="15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AL-LAFD</a:t>
          </a:r>
          <a:r>
            <a:rPr lang="sk-SK" sz="15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pro vyznačení otvorů a upevnění lamel do profilů </a:t>
          </a:r>
          <a:r>
            <a:rPr lang="sk-SK" sz="15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AL-U21 a AL-UT21 </a:t>
          </a:r>
          <a:r>
            <a:rPr lang="sk-SK" sz="15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použijeme střední drážku, do které vyznačíme otvory podle hodnot z tabulky pro zvolený počet lamel a výšku profilů </a:t>
          </a:r>
          <a:r>
            <a:rPr lang="sk-SK" sz="15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AL-U21 a AL-UT21.</a:t>
          </a:r>
        </a:p>
        <a:p>
          <a:endParaRPr lang="sk-SK" sz="1500">
            <a:effectLst/>
          </a:endParaRPr>
        </a:p>
        <a:p>
          <a:pPr eaLnBrk="1" fontAlgn="auto" latinLnBrk="0" hangingPunct="1"/>
          <a:r>
            <a:rPr lang="sk-S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</a:t>
          </a:r>
          <a:r>
            <a:rPr lang="sk-SK" sz="15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tabulce vyberte vypočtené hodnoty ze sloupce "</a:t>
          </a:r>
          <a:r>
            <a:rPr lang="sk-SK" sz="15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Drážka</a:t>
          </a:r>
          <a:r>
            <a:rPr lang="sk-SK" sz="15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 a označte otvory v příslušné drážce až po poslední lamelu. Otvory se vyznačují od začátku profilu "</a:t>
          </a:r>
          <a:r>
            <a:rPr lang="sk-SK" sz="15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</a:t>
          </a:r>
          <a:r>
            <a:rPr lang="sk-SK" sz="15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 nebo "</a:t>
          </a:r>
          <a:r>
            <a:rPr lang="sk-SK" sz="15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UT</a:t>
          </a:r>
          <a:r>
            <a:rPr lang="sk-SK" sz="15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". </a:t>
          </a:r>
          <a:endParaRPr lang="sk-SK" sz="1500">
            <a:effectLst/>
          </a:endParaRPr>
        </a:p>
      </xdr:txBody>
    </xdr:sp>
    <xdr:clientData/>
  </xdr:twoCellAnchor>
  <xdr:twoCellAnchor>
    <xdr:from>
      <xdr:col>12</xdr:col>
      <xdr:colOff>676275</xdr:colOff>
      <xdr:row>3</xdr:row>
      <xdr:rowOff>38100</xdr:rowOff>
    </xdr:from>
    <xdr:to>
      <xdr:col>17</xdr:col>
      <xdr:colOff>701177</xdr:colOff>
      <xdr:row>10</xdr:row>
      <xdr:rowOff>72679</xdr:rowOff>
    </xdr:to>
    <xdr:sp macro="" textlink="">
      <xdr:nvSpPr>
        <xdr:cNvPr id="8" name="BlokTextu 7">
          <a:extLst>
            <a:ext uri="{FF2B5EF4-FFF2-40B4-BE49-F238E27FC236}">
              <a16:creationId xmlns:a16="http://schemas.microsoft.com/office/drawing/2014/main" id="{661790B8-D88C-4D10-9041-D5E4944C0CC9}"/>
            </a:ext>
          </a:extLst>
        </xdr:cNvPr>
        <xdr:cNvSpPr txBox="1"/>
      </xdr:nvSpPr>
      <xdr:spPr>
        <a:xfrm>
          <a:off x="15878175" y="542925"/>
          <a:ext cx="4996952" cy="1501429"/>
        </a:xfrm>
        <a:prstGeom prst="rect">
          <a:avLst/>
        </a:prstGeom>
        <a:noFill/>
        <a:ln w="25400" cmpd="sng">
          <a:noFill/>
        </a:ln>
        <a:effectLst/>
      </xdr:spPr>
      <xdr:txBody>
        <a:bodyPr vertOverflow="clip" horzOverflow="clip" wrap="square" rtlCol="0" anchor="t"/>
        <a:lstStyle/>
        <a:p>
          <a:r>
            <a:rPr lang="cs-CZ" sz="15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Při montáži lamel </a:t>
          </a:r>
          <a:r>
            <a:rPr lang="sk-SK" sz="15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AL-LAFD</a:t>
          </a:r>
          <a:r>
            <a:rPr lang="sk-SK" sz="15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není nutné </a:t>
          </a:r>
          <a:r>
            <a:rPr lang="cs-CZ" sz="15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během značení děr pro otvory rozlišovat pravý a levý </a:t>
          </a:r>
          <a:r>
            <a:rPr lang="sk-SK" sz="15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</a:t>
          </a:r>
          <a:r>
            <a:rPr lang="sk-SK" sz="15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</a:t>
          </a:r>
          <a:r>
            <a:rPr lang="sk-SK" sz="15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 a "</a:t>
          </a:r>
          <a:r>
            <a:rPr lang="sk-SK" sz="15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UT</a:t>
          </a:r>
          <a:r>
            <a:rPr lang="sk-SK" sz="15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 profil.</a:t>
          </a:r>
        </a:p>
      </xdr:txBody>
    </xdr:sp>
    <xdr:clientData/>
  </xdr:twoCellAnchor>
  <xdr:twoCellAnchor editAs="oneCell">
    <xdr:from>
      <xdr:col>13</xdr:col>
      <xdr:colOff>152400</xdr:colOff>
      <xdr:row>30</xdr:row>
      <xdr:rowOff>200025</xdr:rowOff>
    </xdr:from>
    <xdr:to>
      <xdr:col>17</xdr:col>
      <xdr:colOff>838593</xdr:colOff>
      <xdr:row>41</xdr:row>
      <xdr:rowOff>200025</xdr:rowOff>
    </xdr:to>
    <xdr:pic>
      <xdr:nvPicPr>
        <xdr:cNvPr id="13" name="Obrázok 12">
          <a:extLst>
            <a:ext uri="{FF2B5EF4-FFF2-40B4-BE49-F238E27FC236}">
              <a16:creationId xmlns:a16="http://schemas.microsoft.com/office/drawing/2014/main" id="{598F9118-8055-8E97-DA15-794C74B383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97350" y="6362700"/>
          <a:ext cx="4115193" cy="2305050"/>
        </a:xfrm>
        <a:prstGeom prst="rect">
          <a:avLst/>
        </a:prstGeom>
      </xdr:spPr>
    </xdr:pic>
    <xdr:clientData/>
  </xdr:twoCellAnchor>
  <xdr:twoCellAnchor editAs="oneCell">
    <xdr:from>
      <xdr:col>9</xdr:col>
      <xdr:colOff>1352550</xdr:colOff>
      <xdr:row>1</xdr:row>
      <xdr:rowOff>123825</xdr:rowOff>
    </xdr:from>
    <xdr:to>
      <xdr:col>15</xdr:col>
      <xdr:colOff>87770</xdr:colOff>
      <xdr:row>14</xdr:row>
      <xdr:rowOff>171450</xdr:rowOff>
    </xdr:to>
    <xdr:pic>
      <xdr:nvPicPr>
        <xdr:cNvPr id="15" name="Obrázok 14">
          <a:extLst>
            <a:ext uri="{FF2B5EF4-FFF2-40B4-BE49-F238E27FC236}">
              <a16:creationId xmlns:a16="http://schemas.microsoft.com/office/drawing/2014/main" id="{D5AC0F9D-229B-3C29-5505-8AA0F87354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68350" y="209550"/>
          <a:ext cx="5078870" cy="2771775"/>
        </a:xfrm>
        <a:prstGeom prst="rect">
          <a:avLst/>
        </a:prstGeom>
      </xdr:spPr>
    </xdr:pic>
    <xdr:clientData/>
  </xdr:twoCellAnchor>
  <xdr:twoCellAnchor editAs="oneCell">
    <xdr:from>
      <xdr:col>7</xdr:col>
      <xdr:colOff>709036</xdr:colOff>
      <xdr:row>21</xdr:row>
      <xdr:rowOff>95251</xdr:rowOff>
    </xdr:from>
    <xdr:to>
      <xdr:col>7</xdr:col>
      <xdr:colOff>3238500</xdr:colOff>
      <xdr:row>42</xdr:row>
      <xdr:rowOff>58175</xdr:rowOff>
    </xdr:to>
    <xdr:pic>
      <xdr:nvPicPr>
        <xdr:cNvPr id="11" name="Obrázok 10">
          <a:extLst>
            <a:ext uri="{FF2B5EF4-FFF2-40B4-BE49-F238E27FC236}">
              <a16:creationId xmlns:a16="http://schemas.microsoft.com/office/drawing/2014/main" id="{4C5F47FD-7A44-CB22-F9A2-3835D53ABE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2211" y="4371976"/>
          <a:ext cx="2529464" cy="4363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C146D-EAB4-4434-8C2E-30467F4A93FF}">
  <dimension ref="B1:AM46"/>
  <sheetViews>
    <sheetView showGridLines="0" tabSelected="1" zoomScaleNormal="100" workbookViewId="0">
      <selection activeCell="H20" sqref="H20"/>
    </sheetView>
  </sheetViews>
  <sheetFormatPr defaultColWidth="31.109375" defaultRowHeight="16.5" customHeight="1" x14ac:dyDescent="0.3"/>
  <cols>
    <col min="1" max="1" width="1.33203125" style="1" customWidth="1"/>
    <col min="2" max="2" width="18.109375" style="1" bestFit="1" customWidth="1"/>
    <col min="3" max="4" width="13.88671875" style="1" bestFit="1" customWidth="1"/>
    <col min="5" max="5" width="10.6640625" style="1" customWidth="1"/>
    <col min="6" max="6" width="6.33203125" style="1" customWidth="1"/>
    <col min="7" max="7" width="31.109375" style="1"/>
    <col min="8" max="8" width="51.33203125" style="1" customWidth="1"/>
    <col min="9" max="9" width="35.109375" style="1" customWidth="1"/>
    <col min="10" max="10" width="20.5546875" style="1" customWidth="1"/>
    <col min="11" max="11" width="2.5546875" style="1" customWidth="1"/>
    <col min="12" max="13" width="23.109375" style="1" customWidth="1"/>
    <col min="14" max="14" width="2.5546875" style="1" customWidth="1"/>
    <col min="15" max="16" width="23.109375" style="1" customWidth="1"/>
    <col min="17" max="17" width="2.5546875" style="1" customWidth="1"/>
    <col min="18" max="32" width="31.109375" style="1"/>
    <col min="33" max="39" width="0" style="1" hidden="1" customWidth="1"/>
    <col min="40" max="16384" width="31.109375" style="1"/>
  </cols>
  <sheetData>
    <row r="1" spans="2:39" ht="6.75" customHeight="1" x14ac:dyDescent="0.3"/>
    <row r="2" spans="2:39" ht="16.5" customHeight="1" thickBot="1" x14ac:dyDescent="0.35">
      <c r="B2" s="9"/>
      <c r="C2" s="9"/>
      <c r="D2" s="9"/>
      <c r="E2" s="9"/>
    </row>
    <row r="3" spans="2:39" ht="16.5" customHeight="1" thickTop="1" thickBot="1" x14ac:dyDescent="0.35">
      <c r="B3" s="15"/>
      <c r="C3" s="15"/>
      <c r="D3" s="42">
        <v>2000</v>
      </c>
      <c r="E3" s="9"/>
    </row>
    <row r="4" spans="2:39" ht="16.5" customHeight="1" thickBot="1" x14ac:dyDescent="0.35">
      <c r="B4" s="16" t="s">
        <v>12</v>
      </c>
      <c r="C4" s="17" t="s">
        <v>9</v>
      </c>
      <c r="D4" s="43"/>
      <c r="E4" s="9"/>
      <c r="AG4" s="10" t="s">
        <v>3</v>
      </c>
      <c r="AI4" s="11" t="s">
        <v>6</v>
      </c>
      <c r="AK4" s="12" t="s">
        <v>8</v>
      </c>
      <c r="AL4" s="12" t="s">
        <v>7</v>
      </c>
      <c r="AM4" s="13">
        <f>(D3-(AG6*D5))/(D5-1)*-1</f>
        <v>8.4526315789473632</v>
      </c>
    </row>
    <row r="5" spans="2:39" ht="16.5" customHeight="1" thickBot="1" x14ac:dyDescent="0.35">
      <c r="B5" s="18" t="s">
        <v>21</v>
      </c>
      <c r="C5" s="19" t="s">
        <v>11</v>
      </c>
      <c r="D5" s="44">
        <v>20</v>
      </c>
      <c r="E5" s="9"/>
      <c r="AG5" s="14" t="s">
        <v>0</v>
      </c>
      <c r="AI5" s="6">
        <f>AG6</f>
        <v>108.03</v>
      </c>
    </row>
    <row r="6" spans="2:39" ht="16.5" customHeight="1" thickBot="1" x14ac:dyDescent="0.35">
      <c r="B6" s="15"/>
      <c r="C6" s="15"/>
      <c r="D6" s="45"/>
      <c r="E6" s="9"/>
      <c r="AG6" s="14">
        <v>108.03</v>
      </c>
      <c r="AI6" s="8">
        <f t="shared" ref="AI6:AI31" si="0">(B14*$AG$6)-(B13*$AM$4)</f>
        <v>207.60736842105263</v>
      </c>
    </row>
    <row r="7" spans="2:39" ht="16.5" customHeight="1" thickTop="1" x14ac:dyDescent="0.3">
      <c r="B7" s="9"/>
      <c r="C7" s="9"/>
      <c r="D7" s="9"/>
      <c r="E7" s="9"/>
      <c r="AG7" s="14" t="s">
        <v>1</v>
      </c>
      <c r="AI7" s="8">
        <f t="shared" si="0"/>
        <v>307.18473684210528</v>
      </c>
    </row>
    <row r="8" spans="2:39" ht="16.5" customHeight="1" x14ac:dyDescent="0.3">
      <c r="AG8" s="14">
        <v>31.72</v>
      </c>
      <c r="AI8" s="8">
        <f t="shared" si="0"/>
        <v>406.76210526315793</v>
      </c>
    </row>
    <row r="9" spans="2:39" ht="16.5" customHeight="1" thickBot="1" x14ac:dyDescent="0.35">
      <c r="AG9" s="14" t="s">
        <v>2</v>
      </c>
      <c r="AI9" s="8">
        <f t="shared" si="0"/>
        <v>506.33947368421053</v>
      </c>
    </row>
    <row r="10" spans="2:39" ht="16.5" customHeight="1" x14ac:dyDescent="0.3">
      <c r="C10" s="46" t="s">
        <v>20</v>
      </c>
      <c r="D10" s="47"/>
      <c r="E10" s="2"/>
      <c r="AG10" s="14">
        <v>43.28</v>
      </c>
      <c r="AI10" s="8">
        <f t="shared" si="0"/>
        <v>605.9168421052633</v>
      </c>
    </row>
    <row r="11" spans="2:39" ht="16.5" customHeight="1" thickBot="1" x14ac:dyDescent="0.35">
      <c r="C11" s="48"/>
      <c r="D11" s="49"/>
      <c r="E11" s="2"/>
      <c r="AG11" s="14" t="s">
        <v>4</v>
      </c>
      <c r="AI11" s="8">
        <f t="shared" si="0"/>
        <v>705.4942105263159</v>
      </c>
    </row>
    <row r="12" spans="2:39" ht="16.5" customHeight="1" thickBot="1" x14ac:dyDescent="0.35">
      <c r="B12" s="3" t="s">
        <v>5</v>
      </c>
      <c r="C12" s="4" t="s">
        <v>23</v>
      </c>
      <c r="D12" s="4" t="s">
        <v>23</v>
      </c>
      <c r="E12" s="2"/>
      <c r="AG12" s="14">
        <v>22</v>
      </c>
      <c r="AI12" s="8">
        <f t="shared" si="0"/>
        <v>805.07157894736849</v>
      </c>
    </row>
    <row r="13" spans="2:39" ht="16.5" customHeight="1" x14ac:dyDescent="0.3">
      <c r="B13" s="5">
        <v>1</v>
      </c>
      <c r="C13" s="6">
        <f>$AG$8</f>
        <v>31.72</v>
      </c>
      <c r="D13" s="6">
        <f t="shared" ref="D13:D39" si="1">C13+$AG$10</f>
        <v>75</v>
      </c>
      <c r="E13" s="2"/>
      <c r="AI13" s="8">
        <f t="shared" si="0"/>
        <v>904.64894736842109</v>
      </c>
    </row>
    <row r="14" spans="2:39" ht="16.5" customHeight="1" x14ac:dyDescent="0.3">
      <c r="B14" s="7">
        <v>2</v>
      </c>
      <c r="C14" s="8">
        <f t="shared" ref="C14:C39" si="2">$AG$8+AI5-$AM$4</f>
        <v>131.29736842105262</v>
      </c>
      <c r="D14" s="8">
        <f t="shared" si="1"/>
        <v>174.57736842105263</v>
      </c>
      <c r="E14" s="2"/>
      <c r="AI14" s="8">
        <f t="shared" si="0"/>
        <v>1004.2263157894737</v>
      </c>
    </row>
    <row r="15" spans="2:39" ht="16.5" customHeight="1" x14ac:dyDescent="0.3">
      <c r="B15" s="7">
        <v>3</v>
      </c>
      <c r="C15" s="8">
        <f t="shared" si="2"/>
        <v>230.87473684210525</v>
      </c>
      <c r="D15" s="8">
        <f t="shared" si="1"/>
        <v>274.15473684210525</v>
      </c>
      <c r="E15" s="2"/>
      <c r="F15" s="20">
        <f>D14</f>
        <v>174.57736842105263</v>
      </c>
      <c r="AI15" s="8">
        <f t="shared" si="0"/>
        <v>1103.8036842105264</v>
      </c>
    </row>
    <row r="16" spans="2:39" ht="16.5" customHeight="1" thickBot="1" x14ac:dyDescent="0.35">
      <c r="B16" s="7">
        <v>4</v>
      </c>
      <c r="C16" s="8">
        <f t="shared" si="2"/>
        <v>330.45210526315793</v>
      </c>
      <c r="D16" s="8">
        <f t="shared" si="1"/>
        <v>373.73210526315791</v>
      </c>
      <c r="E16" s="2"/>
      <c r="Q16" s="25"/>
      <c r="AI16" s="8">
        <f t="shared" si="0"/>
        <v>1203.3810526315792</v>
      </c>
    </row>
    <row r="17" spans="2:35" ht="16.5" customHeight="1" thickBot="1" x14ac:dyDescent="0.35">
      <c r="B17" s="7">
        <v>5</v>
      </c>
      <c r="C17" s="8">
        <f t="shared" si="2"/>
        <v>430.02947368421053</v>
      </c>
      <c r="D17" s="8">
        <f t="shared" si="1"/>
        <v>473.3094736842105</v>
      </c>
      <c r="E17" s="2"/>
      <c r="F17" s="2"/>
      <c r="L17" s="54" t="s">
        <v>13</v>
      </c>
      <c r="M17" s="55"/>
      <c r="N17" s="29"/>
      <c r="O17" s="54" t="s">
        <v>13</v>
      </c>
      <c r="P17" s="55"/>
      <c r="AI17" s="8">
        <f t="shared" si="0"/>
        <v>1302.9584210526318</v>
      </c>
    </row>
    <row r="18" spans="2:35" ht="16.5" customHeight="1" thickBot="1" x14ac:dyDescent="0.35">
      <c r="B18" s="7">
        <v>6</v>
      </c>
      <c r="C18" s="8">
        <f t="shared" si="2"/>
        <v>529.60684210526313</v>
      </c>
      <c r="D18" s="8">
        <f t="shared" si="1"/>
        <v>572.8868421052631</v>
      </c>
      <c r="E18" s="2"/>
      <c r="L18" s="24" t="s">
        <v>15</v>
      </c>
      <c r="M18" s="24" t="s">
        <v>16</v>
      </c>
      <c r="N18" s="29"/>
      <c r="O18" s="54" t="s">
        <v>19</v>
      </c>
      <c r="P18" s="55"/>
      <c r="AI18" s="8">
        <f t="shared" si="0"/>
        <v>1402.5357894736844</v>
      </c>
    </row>
    <row r="19" spans="2:35" ht="16.5" customHeight="1" x14ac:dyDescent="0.3">
      <c r="B19" s="7">
        <v>7</v>
      </c>
      <c r="C19" s="8">
        <f t="shared" si="2"/>
        <v>629.18421052631595</v>
      </c>
      <c r="D19" s="8">
        <f t="shared" si="1"/>
        <v>672.46421052631592</v>
      </c>
      <c r="E19" s="2"/>
      <c r="L19" s="30"/>
      <c r="M19" s="31"/>
      <c r="N19" s="29"/>
      <c r="O19" s="32"/>
      <c r="P19" s="31"/>
      <c r="AI19" s="8">
        <f t="shared" si="0"/>
        <v>1502.113157894737</v>
      </c>
    </row>
    <row r="20" spans="2:35" ht="16.5" customHeight="1" x14ac:dyDescent="0.3">
      <c r="B20" s="7">
        <v>8</v>
      </c>
      <c r="C20" s="8">
        <f t="shared" si="2"/>
        <v>728.76157894736855</v>
      </c>
      <c r="D20" s="8">
        <f t="shared" si="1"/>
        <v>772.04157894736852</v>
      </c>
      <c r="E20" s="2"/>
      <c r="F20" s="22">
        <f>C14</f>
        <v>131.29736842105262</v>
      </c>
      <c r="L20" s="33"/>
      <c r="M20" s="31"/>
      <c r="N20" s="29"/>
      <c r="O20" s="32"/>
      <c r="P20" s="31"/>
      <c r="AI20" s="8">
        <f t="shared" si="0"/>
        <v>1601.6905263157896</v>
      </c>
    </row>
    <row r="21" spans="2:35" ht="16.5" customHeight="1" x14ac:dyDescent="0.3">
      <c r="B21" s="7">
        <v>9</v>
      </c>
      <c r="C21" s="8">
        <f t="shared" si="2"/>
        <v>828.33894736842115</v>
      </c>
      <c r="D21" s="8">
        <f t="shared" si="1"/>
        <v>871.61894736842112</v>
      </c>
      <c r="E21" s="2"/>
      <c r="L21" s="33"/>
      <c r="M21" s="31"/>
      <c r="N21" s="29"/>
      <c r="O21" s="32"/>
      <c r="P21" s="31"/>
      <c r="AI21" s="8">
        <f t="shared" si="0"/>
        <v>1701.2678947368422</v>
      </c>
    </row>
    <row r="22" spans="2:35" ht="16.5" customHeight="1" x14ac:dyDescent="0.3">
      <c r="B22" s="7">
        <v>10</v>
      </c>
      <c r="C22" s="8">
        <f t="shared" si="2"/>
        <v>927.91631578947374</v>
      </c>
      <c r="D22" s="8">
        <f t="shared" si="1"/>
        <v>971.19631578947372</v>
      </c>
      <c r="L22" s="33"/>
      <c r="M22" s="31"/>
      <c r="N22" s="29"/>
      <c r="O22" s="32"/>
      <c r="P22" s="31"/>
      <c r="AI22" s="8">
        <f t="shared" si="0"/>
        <v>1800.8452631578948</v>
      </c>
    </row>
    <row r="23" spans="2:35" ht="16.5" customHeight="1" x14ac:dyDescent="0.3">
      <c r="B23" s="7">
        <v>11</v>
      </c>
      <c r="C23" s="8">
        <f t="shared" si="2"/>
        <v>1027.4936842105262</v>
      </c>
      <c r="D23" s="8">
        <f t="shared" si="1"/>
        <v>1070.7736842105262</v>
      </c>
      <c r="L23" s="33"/>
      <c r="M23" s="31"/>
      <c r="N23" s="29"/>
      <c r="O23" s="32"/>
      <c r="P23" s="31"/>
      <c r="AI23" s="8">
        <f t="shared" si="0"/>
        <v>1900.4226315789476</v>
      </c>
    </row>
    <row r="24" spans="2:35" ht="16.5" customHeight="1" x14ac:dyDescent="0.3">
      <c r="B24" s="7">
        <v>12</v>
      </c>
      <c r="C24" s="8">
        <f t="shared" si="2"/>
        <v>1127.0710526315791</v>
      </c>
      <c r="D24" s="8">
        <f t="shared" si="1"/>
        <v>1170.351052631579</v>
      </c>
      <c r="L24" s="33"/>
      <c r="M24" s="31"/>
      <c r="N24" s="29"/>
      <c r="O24" s="32"/>
      <c r="P24" s="31"/>
      <c r="AI24" s="8">
        <f t="shared" si="0"/>
        <v>2000</v>
      </c>
    </row>
    <row r="25" spans="2:35" ht="16.5" customHeight="1" thickBot="1" x14ac:dyDescent="0.35">
      <c r="B25" s="7">
        <v>13</v>
      </c>
      <c r="C25" s="8">
        <f t="shared" si="2"/>
        <v>1226.6484210526319</v>
      </c>
      <c r="D25" s="8">
        <f t="shared" si="1"/>
        <v>1269.9284210526318</v>
      </c>
      <c r="L25" s="34"/>
      <c r="M25" s="31"/>
      <c r="N25" s="29"/>
      <c r="O25" s="32"/>
      <c r="P25" s="31"/>
      <c r="Q25" s="29"/>
      <c r="AI25" s="8">
        <f t="shared" si="0"/>
        <v>2099.5773684210531</v>
      </c>
    </row>
    <row r="26" spans="2:35" ht="16.5" customHeight="1" thickBot="1" x14ac:dyDescent="0.35">
      <c r="B26" s="7">
        <v>14</v>
      </c>
      <c r="C26" s="8">
        <f t="shared" si="2"/>
        <v>1326.2257894736845</v>
      </c>
      <c r="D26" s="8">
        <f t="shared" si="1"/>
        <v>1369.5057894736844</v>
      </c>
      <c r="L26" s="54" t="s">
        <v>22</v>
      </c>
      <c r="M26" s="55"/>
      <c r="N26" s="29"/>
      <c r="O26" s="54" t="s">
        <v>14</v>
      </c>
      <c r="P26" s="55"/>
      <c r="Q26" s="29"/>
      <c r="AI26" s="8">
        <f t="shared" si="0"/>
        <v>2199.1547368421052</v>
      </c>
    </row>
    <row r="27" spans="2:35" ht="16.5" customHeight="1" thickBot="1" x14ac:dyDescent="0.35">
      <c r="B27" s="7">
        <v>15</v>
      </c>
      <c r="C27" s="8">
        <f t="shared" si="2"/>
        <v>1425.8031578947371</v>
      </c>
      <c r="D27" s="8">
        <f t="shared" si="1"/>
        <v>1469.083157894737</v>
      </c>
      <c r="F27" s="23">
        <f>D13</f>
        <v>75</v>
      </c>
      <c r="L27" s="54" t="str">
        <f>D3&amp; "mm"</f>
        <v>2000mm</v>
      </c>
      <c r="M27" s="55"/>
      <c r="N27" s="29"/>
      <c r="O27" s="54" t="str">
        <f>D5&amp; "ks"</f>
        <v>20ks</v>
      </c>
      <c r="P27" s="55"/>
      <c r="AI27" s="8">
        <f t="shared" si="0"/>
        <v>2298.7321052631582</v>
      </c>
    </row>
    <row r="28" spans="2:35" ht="16.5" customHeight="1" x14ac:dyDescent="0.3">
      <c r="B28" s="7">
        <v>16</v>
      </c>
      <c r="C28" s="8">
        <f t="shared" si="2"/>
        <v>1525.3805263157897</v>
      </c>
      <c r="D28" s="8">
        <f t="shared" si="1"/>
        <v>1568.6605263157896</v>
      </c>
      <c r="AI28" s="8">
        <f t="shared" si="0"/>
        <v>2398.3094736842108</v>
      </c>
    </row>
    <row r="29" spans="2:35" ht="16.5" customHeight="1" x14ac:dyDescent="0.3">
      <c r="B29" s="7">
        <v>17</v>
      </c>
      <c r="C29" s="8">
        <f t="shared" si="2"/>
        <v>1624.9578947368423</v>
      </c>
      <c r="D29" s="8">
        <f t="shared" si="1"/>
        <v>1668.2378947368422</v>
      </c>
      <c r="AI29" s="8">
        <f t="shared" si="0"/>
        <v>2497.8868421052634</v>
      </c>
    </row>
    <row r="30" spans="2:35" ht="16.5" customHeight="1" x14ac:dyDescent="0.3">
      <c r="B30" s="7">
        <v>18</v>
      </c>
      <c r="C30" s="8">
        <f t="shared" si="2"/>
        <v>1724.5352631578949</v>
      </c>
      <c r="D30" s="8">
        <f t="shared" si="1"/>
        <v>1767.8152631578948</v>
      </c>
      <c r="AI30" s="8">
        <f t="shared" si="0"/>
        <v>2597.464210526316</v>
      </c>
    </row>
    <row r="31" spans="2:35" ht="16.5" customHeight="1" thickBot="1" x14ac:dyDescent="0.35">
      <c r="B31" s="7">
        <v>19</v>
      </c>
      <c r="C31" s="8">
        <f t="shared" si="2"/>
        <v>1824.1126315789475</v>
      </c>
      <c r="D31" s="8">
        <f t="shared" si="1"/>
        <v>1867.3926315789474</v>
      </c>
      <c r="I31" s="21"/>
      <c r="AI31" s="8">
        <f t="shared" si="0"/>
        <v>2697.0415789473686</v>
      </c>
    </row>
    <row r="32" spans="2:35" ht="16.5" customHeight="1" thickBot="1" x14ac:dyDescent="0.35">
      <c r="B32" s="7">
        <v>20</v>
      </c>
      <c r="C32" s="8">
        <f t="shared" si="2"/>
        <v>1923.6900000000003</v>
      </c>
      <c r="D32" s="8">
        <f t="shared" si="1"/>
        <v>1966.9700000000003</v>
      </c>
      <c r="F32" s="23">
        <f>C13</f>
        <v>31.72</v>
      </c>
      <c r="L32" s="54" t="s">
        <v>13</v>
      </c>
      <c r="M32" s="55"/>
    </row>
    <row r="33" spans="2:17" ht="16.5" customHeight="1" thickBot="1" x14ac:dyDescent="0.35">
      <c r="B33" s="7">
        <v>21</v>
      </c>
      <c r="C33" s="8">
        <f t="shared" si="2"/>
        <v>2023.2673684210527</v>
      </c>
      <c r="D33" s="8">
        <f t="shared" si="1"/>
        <v>2066.5473684210529</v>
      </c>
      <c r="L33" s="24" t="s">
        <v>24</v>
      </c>
      <c r="M33" s="24" t="s">
        <v>25</v>
      </c>
    </row>
    <row r="34" spans="2:17" ht="16.5" customHeight="1" thickBot="1" x14ac:dyDescent="0.35">
      <c r="B34" s="7">
        <v>22</v>
      </c>
      <c r="C34" s="8">
        <f t="shared" si="2"/>
        <v>2122.8447368421057</v>
      </c>
      <c r="D34" s="8">
        <f t="shared" si="1"/>
        <v>2166.1247368421059</v>
      </c>
      <c r="L34" s="24" t="s">
        <v>17</v>
      </c>
      <c r="M34" s="24" t="s">
        <v>18</v>
      </c>
    </row>
    <row r="35" spans="2:17" ht="16.5" customHeight="1" thickTop="1" x14ac:dyDescent="0.3">
      <c r="B35" s="7">
        <v>23</v>
      </c>
      <c r="C35" s="8">
        <f t="shared" si="2"/>
        <v>2222.4221052631578</v>
      </c>
      <c r="D35" s="8">
        <f t="shared" si="1"/>
        <v>2265.702105263158</v>
      </c>
      <c r="I35" s="50">
        <f>AM4</f>
        <v>8.4526315789473632</v>
      </c>
      <c r="L35" s="27"/>
      <c r="M35" s="26"/>
    </row>
    <row r="36" spans="2:17" ht="16.5" customHeight="1" thickBot="1" x14ac:dyDescent="0.35">
      <c r="B36" s="7">
        <v>24</v>
      </c>
      <c r="C36" s="8">
        <f t="shared" si="2"/>
        <v>2321.9994736842109</v>
      </c>
      <c r="D36" s="8">
        <f t="shared" si="1"/>
        <v>2365.2794736842111</v>
      </c>
      <c r="I36" s="51"/>
      <c r="L36" s="27"/>
      <c r="M36" s="26"/>
    </row>
    <row r="37" spans="2:17" ht="16.5" customHeight="1" thickTop="1" x14ac:dyDescent="0.3">
      <c r="B37" s="7">
        <v>25</v>
      </c>
      <c r="C37" s="8">
        <f t="shared" si="2"/>
        <v>2421.5768421052635</v>
      </c>
      <c r="D37" s="8">
        <f t="shared" si="1"/>
        <v>2464.8568421052637</v>
      </c>
      <c r="L37" s="27"/>
      <c r="M37" s="26"/>
    </row>
    <row r="38" spans="2:17" ht="16.5" customHeight="1" x14ac:dyDescent="0.3">
      <c r="B38" s="7">
        <v>26</v>
      </c>
      <c r="C38" s="8">
        <f t="shared" si="2"/>
        <v>2521.1542105263161</v>
      </c>
      <c r="D38" s="8">
        <f t="shared" si="1"/>
        <v>2564.4342105263163</v>
      </c>
      <c r="I38" s="52" t="s">
        <v>10</v>
      </c>
      <c r="J38" s="53"/>
      <c r="L38" s="27"/>
      <c r="M38" s="26"/>
    </row>
    <row r="39" spans="2:17" ht="16.5" customHeight="1" x14ac:dyDescent="0.3">
      <c r="B39" s="7">
        <v>27</v>
      </c>
      <c r="C39" s="8">
        <f t="shared" si="2"/>
        <v>2620.7315789473687</v>
      </c>
      <c r="D39" s="8">
        <f t="shared" si="1"/>
        <v>2664.0115789473689</v>
      </c>
      <c r="I39" s="36" t="str">
        <f>IF(I35&gt;=(AG12), "Prekročený maximálny počet lamiel!", "")</f>
        <v/>
      </c>
      <c r="J39" s="37"/>
      <c r="L39" s="27"/>
      <c r="M39" s="26"/>
    </row>
    <row r="40" spans="2:17" ht="16.5" customHeight="1" thickBot="1" x14ac:dyDescent="0.35">
      <c r="I40" s="38"/>
      <c r="J40" s="39"/>
      <c r="L40" s="28"/>
      <c r="M40" s="26"/>
    </row>
    <row r="41" spans="2:17" ht="16.5" customHeight="1" thickBot="1" x14ac:dyDescent="0.35">
      <c r="I41" s="38"/>
      <c r="J41" s="39"/>
      <c r="L41" s="54" t="s">
        <v>14</v>
      </c>
      <c r="M41" s="55"/>
    </row>
    <row r="42" spans="2:17" ht="16.5" customHeight="1" thickBot="1" x14ac:dyDescent="0.35">
      <c r="I42" s="40"/>
      <c r="J42" s="41"/>
      <c r="L42" s="54" t="str">
        <f>(D5*4)&amp; "ks"</f>
        <v>80ks</v>
      </c>
      <c r="M42" s="55"/>
    </row>
    <row r="45" spans="2:17" ht="16.5" customHeight="1" x14ac:dyDescent="0.3">
      <c r="N45" s="35"/>
      <c r="Q45" s="35"/>
    </row>
    <row r="46" spans="2:17" ht="16.5" customHeight="1" x14ac:dyDescent="0.3">
      <c r="N46" s="35"/>
      <c r="Q46" s="35"/>
    </row>
  </sheetData>
  <mergeCells count="18">
    <mergeCell ref="L27:M27"/>
    <mergeCell ref="O27:P27"/>
    <mergeCell ref="Q45:Q46"/>
    <mergeCell ref="I39:J42"/>
    <mergeCell ref="N45:N46"/>
    <mergeCell ref="D3:D4"/>
    <mergeCell ref="D5:D6"/>
    <mergeCell ref="C10:D11"/>
    <mergeCell ref="I35:I36"/>
    <mergeCell ref="I38:J38"/>
    <mergeCell ref="L17:M17"/>
    <mergeCell ref="L32:M32"/>
    <mergeCell ref="L41:M41"/>
    <mergeCell ref="L42:M42"/>
    <mergeCell ref="O17:P17"/>
    <mergeCell ref="O18:P18"/>
    <mergeCell ref="L26:M26"/>
    <mergeCell ref="O26:P26"/>
  </mergeCells>
  <conditionalFormatting sqref="C13:D39">
    <cfRule type="expression" dxfId="4" priority="2">
      <formula>($AI5)&lt;=($D$3)</formula>
    </cfRule>
    <cfRule type="expression" dxfId="3" priority="3">
      <formula>($AI5)&gt;($D$3)</formula>
    </cfRule>
  </conditionalFormatting>
  <conditionalFormatting sqref="D3 D5">
    <cfRule type="containsBlanks" dxfId="2" priority="1">
      <formula>LEN(TRIM(D3))=0</formula>
    </cfRule>
  </conditionalFormatting>
  <conditionalFormatting sqref="AI5:AI31">
    <cfRule type="expression" dxfId="1" priority="4">
      <formula>($AI5)&lt;=($D$3)</formula>
    </cfRule>
    <cfRule type="expression" dxfId="0" priority="5">
      <formula>($AI5)&gt;($D$3)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LAFD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Juza</dc:creator>
  <cp:lastModifiedBy>Jana Kavalírová</cp:lastModifiedBy>
  <cp:lastPrinted>2023-07-03T10:21:19Z</cp:lastPrinted>
  <dcterms:created xsi:type="dcterms:W3CDTF">2023-06-06T09:21:51Z</dcterms:created>
  <dcterms:modified xsi:type="dcterms:W3CDTF">2024-12-25T10:43:38Z</dcterms:modified>
</cp:coreProperties>
</file>